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<sst xmlns="http://schemas.openxmlformats.org/spreadsheetml/2006/main" count="22" uniqueCount="22">
  <si>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Kierunek:</t>
  </si>
  <si>
    <t xml:space="preserve">matematyka</t>
  </si>
  <si>
    <t xml:space="preserve">Rok:</t>
  </si>
  <si>
    <t xml:space="preserve">pierwszy</t>
  </si>
  <si>
    <t xml:space="preserve">Rok akademicki:</t>
  </si>
  <si>
    <t xml:space="preserve">2018/2019</t>
  </si>
  <si>
    <t xml:space="preserve">Prowadzący:</t>
  </si>
  <si>
    <t xml:space="preserve">dr P. Kozyra</t>
  </si>
  <si>
    <t xml:space="preserve">Grupa 3a</t>
  </si>
  <si>
    <t xml:space="preserve">Indeks</t>
  </si>
  <si>
    <t xml:space="preserve">Grupa</t>
  </si>
  <si>
    <t xml:space="preserve">Ocena</t>
  </si>
  <si>
    <t xml:space="preserve">Średnia</t>
  </si>
  <si>
    <t xml:space="preserve">WYSIWYG</t>
  </si>
  <si>
    <t xml:space="preserve">LaTeX</t>
  </si>
  <si>
    <t xml:space="preserve">Beamer</t>
  </si>
  <si>
    <t xml:space="preserve">Calc</t>
  </si>
  <si>
    <t xml:space="preserve">WYSIWYG2</t>
  </si>
  <si>
    <t xml:space="preserve">LaTeX2</t>
  </si>
  <si>
    <t xml:space="preserve">Beamer2</t>
  </si>
  <si>
    <t xml:space="preserve">Calc2</t>
  </si>
  <si>
    <t xml:space="preserve">Liczba obecności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</si>
</sst>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\-DD"/>
    <numFmt numFmtId="166" formatCode="0.00%"/>
    <numFmt numFmtId="167" formatCode="0%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:L16"/>
    </sheetView>
  </sheetViews>
  <sheetFormatPr defaultRowHeight="14.4" zeroHeight="false" outlineLevelRow="0" outlineLevelCol="0"/>
  <cols>
    <col collapsed="false" customWidth="true" hidden="false" outlineLevel="0" max="1" min="1" style="0" width="11.11"/>
    <col collapsed="false" customWidth="true" hidden="false" outlineLevel="0" max="2" min="2" style="0" width="9.44"/>
    <col collapsed="false" customWidth="true" hidden="false" outlineLevel="0" max="3" min="3" style="0" width="10.45"/>
    <col collapsed="false" customWidth="true" hidden="false" outlineLevel="0" max="4" min="4" style="0" width="6.42"/>
    <col collapsed="false" customWidth="true" hidden="false" outlineLevel="0" max="5" min="5" style="0" width="7.56"/>
    <col collapsed="false" customWidth="true" hidden="false" outlineLevel="0" max="6" min="6" style="0" width="8.87"/>
    <col collapsed="false" customWidth="true" hidden="false" outlineLevel="0" max="7" min="7" style="0" width="6.88"/>
    <col collapsed="false" customWidth="true" hidden="false" outlineLevel="0" max="8" min="8" style="0" width="8"/>
    <col collapsed="false" customWidth="true" hidden="false" outlineLevel="0" max="25" min="9" style="0" width="7"/>
    <col collapsed="false" customWidth="true" hidden="false" outlineLevel="0" max="1023" min="26" style="0" width="8.56"/>
    <col collapsed="false" customWidth="true" hidden="false" outlineLevel="0" max="1025" min="1024" style="0" width="11.57"/>
  </cols>
  <sheetData>
    <row r="1" customFormat="false" ht="14.4" hidden="false" customHeight="false" outlineLevel="0" collapsed="false">
      <c r="A1" s="0" t="s">
        <v>0</v>
      </c>
      <c r="B1" s="0" t="s">
        <v>1</v>
      </c>
    </row>
    <row r="2" customFormat="false" ht="14.4" hidden="false" customHeight="false" outlineLevel="0" collapsed="false">
      <c r="A2" s="0" t="s">
        <v>2</v>
      </c>
      <c r="B2" s="0" t="s">
        <v>3</v>
      </c>
    </row>
    <row r="3" customFormat="false" ht="14.4" hidden="false" customHeight="false" outlineLevel="0" collapsed="false">
      <c r="A3" s="0" t="s">
        <v>4</v>
      </c>
      <c r="B3" s="0" t="s">
        <v>5</v>
      </c>
    </row>
    <row r="4" customFormat="false" ht="14.4" hidden="false" customHeight="false" outlineLevel="0" collapsed="false">
      <c r="A4" s="1" t="s">
        <v>6</v>
      </c>
      <c r="B4" s="1" t="s">
        <v>7</v>
      </c>
    </row>
    <row r="5" customFormat="false" ht="14.4" hidden="false" customHeight="false" outlineLevel="0" collapsed="false">
      <c r="A5" s="1" t="s">
        <v>8</v>
      </c>
      <c r="E5" s="1"/>
      <c r="G5" s="2"/>
    </row>
    <row r="6" s="5" customFormat="true" ht="13.8" hidden="false" customHeight="false" outlineLevel="0" collapsed="false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18</v>
      </c>
      <c r="K6" s="3" t="s">
        <v>19</v>
      </c>
      <c r="L6" s="3" t="s">
        <v>20</v>
      </c>
      <c r="M6" s="3" t="s">
        <v>21</v>
      </c>
      <c r="N6" s="4" t="n">
        <v>43376</v>
      </c>
      <c r="O6" s="4" t="n">
        <v>43383</v>
      </c>
      <c r="P6" s="4" t="n">
        <v>43390</v>
      </c>
      <c r="Q6" s="4" t="n">
        <v>43403</v>
      </c>
      <c r="R6" s="4" t="n">
        <v>43404</v>
      </c>
      <c r="S6" s="4" t="n">
        <v>43411</v>
      </c>
      <c r="T6" s="4" t="n">
        <v>43418</v>
      </c>
      <c r="U6" s="4" t="n">
        <v>43425</v>
      </c>
      <c r="V6" s="4" t="n">
        <v>43432</v>
      </c>
      <c r="W6" s="4" t="n">
        <v>43453</v>
      </c>
      <c r="X6" s="4" t="n">
        <v>43467</v>
      </c>
      <c r="Y6" s="4" t="n">
        <v>43474</v>
      </c>
      <c r="Z6" s="4" t="n">
        <v>43481</v>
      </c>
      <c r="AA6" s="4" t="n">
        <v>43488</v>
      </c>
      <c r="AB6" s="4" t="n">
        <v>43495</v>
      </c>
      <c r="AMI6" s="0"/>
      <c r="AMJ6" s="0"/>
    </row>
    <row r="7" s="5" customFormat="true" ht="13.8" hidden="false" customHeight="false" outlineLevel="0" collapsed="false">
      <c r="A7" s="5" t="n">
        <v>325983</v>
      </c>
      <c r="B7" s="5" t="n">
        <v>3</v>
      </c>
      <c r="C7" s="3" t="n">
        <f aca="false">IF(D7&lt;=0.5,2,IF(D7&lt;=0.6,3,IF(D7&lt;=0.7,3.5,IF(D7&lt;=0.8,4,IF(D7&lt;=0.9,4.5,5)))))</f>
        <v>4</v>
      </c>
      <c r="D7" s="6" t="n">
        <f aca="false">(MAX(E7,I7)+MAX(F7,J7)+MAX(G7,K7)+MAX(H7,L7))/4</f>
        <v>0.78422342621259</v>
      </c>
      <c r="E7" s="7" t="n">
        <f aca="false">51/57</f>
        <v>0.894736842105263</v>
      </c>
      <c r="F7" s="7" t="n">
        <f aca="false">20.5/30</f>
        <v>0.683333333333333</v>
      </c>
      <c r="G7" s="7" t="n">
        <v>1</v>
      </c>
      <c r="H7" s="8" t="n">
        <f aca="false">19/34</f>
        <v>0.558823529411765</v>
      </c>
      <c r="I7" s="7"/>
      <c r="J7" s="7"/>
      <c r="K7" s="7"/>
      <c r="L7" s="7"/>
      <c r="M7" s="3" t="n">
        <f aca="false">SUM(N7:AB7)</f>
        <v>13</v>
      </c>
      <c r="N7" s="5" t="n">
        <v>1</v>
      </c>
      <c r="O7" s="5" t="n">
        <v>1</v>
      </c>
      <c r="P7" s="5" t="n">
        <v>1</v>
      </c>
      <c r="Q7" s="5" t="n">
        <v>1</v>
      </c>
      <c r="R7" s="5" t="n">
        <v>1</v>
      </c>
      <c r="S7" s="5" t="n">
        <v>1</v>
      </c>
      <c r="T7" s="5" t="n">
        <v>1</v>
      </c>
      <c r="U7" s="5" t="n">
        <v>1</v>
      </c>
      <c r="W7" s="5" t="n">
        <v>1</v>
      </c>
      <c r="X7" s="5" t="n">
        <v>1</v>
      </c>
      <c r="Y7" s="5" t="n">
        <f aca="false">IF(ISBLANK(F7),"",1)</f>
        <v>1</v>
      </c>
      <c r="AA7" s="5" t="n">
        <v>1</v>
      </c>
      <c r="AB7" s="5" t="n">
        <f aca="false">IF(ISBLANK(H7),"",1)</f>
        <v>1</v>
      </c>
      <c r="AMI7" s="0"/>
      <c r="AMJ7" s="0"/>
    </row>
    <row r="8" s="9" customFormat="true" ht="13.8" hidden="false" customHeight="false" outlineLevel="0" collapsed="false">
      <c r="A8" s="5" t="n">
        <v>326480</v>
      </c>
      <c r="B8" s="5" t="n">
        <v>3</v>
      </c>
      <c r="C8" s="3" t="n">
        <f aca="false">IF(D8&lt;=0.5,2,IF(D8&lt;=0.6,3,IF(D8&lt;=0.7,3.5,IF(D8&lt;=0.8,4,IF(D8&lt;=0.9,4.5,5)))))</f>
        <v>3.5</v>
      </c>
      <c r="D8" s="6" t="n">
        <f aca="false">(MAX(E8,I8)+MAX(F8,J8)+MAX(G8,K8)+MAX(H8,L8))/4</f>
        <v>0.640892672858617</v>
      </c>
      <c r="E8" s="7" t="n">
        <f aca="false">49/57</f>
        <v>0.859649122807017</v>
      </c>
      <c r="F8" s="7" t="n">
        <f aca="false">8.5/30</f>
        <v>0.283333333333333</v>
      </c>
      <c r="G8" s="7" t="n">
        <v>0.2</v>
      </c>
      <c r="H8" s="8" t="n">
        <f aca="false">16/34</f>
        <v>0.470588235294118</v>
      </c>
      <c r="I8" s="7"/>
      <c r="J8" s="7"/>
      <c r="K8" s="7" t="n">
        <v>0.95</v>
      </c>
      <c r="L8" s="7"/>
      <c r="M8" s="3" t="n">
        <f aca="false">SUM(N8:AB8)</f>
        <v>13</v>
      </c>
      <c r="N8" s="5" t="n">
        <v>1</v>
      </c>
      <c r="O8" s="5" t="n">
        <v>1</v>
      </c>
      <c r="P8" s="5" t="n">
        <v>1</v>
      </c>
      <c r="Q8" s="5" t="n">
        <v>1</v>
      </c>
      <c r="R8" s="5" t="n">
        <v>1</v>
      </c>
      <c r="S8" s="5" t="n">
        <v>1</v>
      </c>
      <c r="T8" s="5" t="n">
        <v>1</v>
      </c>
      <c r="U8" s="5" t="n">
        <v>1</v>
      </c>
      <c r="V8" s="5" t="n">
        <v>1</v>
      </c>
      <c r="W8" s="5"/>
      <c r="X8" s="5" t="n">
        <v>1</v>
      </c>
      <c r="Y8" s="5" t="n">
        <f aca="false">IF(ISBLANK(F8),"",1)</f>
        <v>1</v>
      </c>
      <c r="Z8" s="5"/>
      <c r="AA8" s="5" t="n">
        <v>1</v>
      </c>
      <c r="AB8" s="5" t="n">
        <f aca="false">IF(ISBLANK(H8),"",1)</f>
        <v>1</v>
      </c>
      <c r="AMI8" s="0"/>
      <c r="AMJ8" s="0"/>
    </row>
    <row r="9" s="9" customFormat="true" ht="13.8" hidden="false" customHeight="false" outlineLevel="0" collapsed="false">
      <c r="A9" s="5" t="n">
        <v>326847</v>
      </c>
      <c r="B9" s="5" t="n">
        <v>3</v>
      </c>
      <c r="C9" s="3" t="n">
        <f aca="false">IF(D9&lt;=0.5,2,IF(D9&lt;=0.6,3,IF(D9&lt;=0.7,3.5,IF(D9&lt;=0.8,4,IF(D9&lt;=0.9,4.5,5)))))</f>
        <v>3</v>
      </c>
      <c r="D9" s="6" t="n">
        <f aca="false">(MAX(E9,I9)+MAX(F9,J9)+MAX(G9,K9)+MAX(H9,L9))/4</f>
        <v>0.592801857585139</v>
      </c>
      <c r="E9" s="7" t="n">
        <f aca="false">51/57</f>
        <v>0.894736842105263</v>
      </c>
      <c r="F9" s="7" t="n">
        <f aca="false">9/30</f>
        <v>0.3</v>
      </c>
      <c r="G9" s="7" t="n">
        <v>1</v>
      </c>
      <c r="H9" s="8" t="n">
        <f aca="false">6/34</f>
        <v>0.176470588235294</v>
      </c>
      <c r="I9" s="7"/>
      <c r="J9" s="7"/>
      <c r="K9" s="7"/>
      <c r="L9" s="7"/>
      <c r="M9" s="3" t="n">
        <f aca="false">SUM(N9:AB9)</f>
        <v>14</v>
      </c>
      <c r="N9" s="5" t="n">
        <v>1</v>
      </c>
      <c r="O9" s="5" t="n">
        <v>1</v>
      </c>
      <c r="P9" s="5" t="n">
        <v>1</v>
      </c>
      <c r="Q9" s="5" t="n">
        <v>1</v>
      </c>
      <c r="R9" s="5" t="n">
        <v>1</v>
      </c>
      <c r="S9" s="5" t="n">
        <v>1</v>
      </c>
      <c r="T9" s="5"/>
      <c r="U9" s="5" t="n">
        <v>1</v>
      </c>
      <c r="V9" s="5" t="n">
        <v>1</v>
      </c>
      <c r="W9" s="5" t="n">
        <v>1</v>
      </c>
      <c r="X9" s="5" t="n">
        <v>1</v>
      </c>
      <c r="Y9" s="5" t="n">
        <f aca="false">IF(ISBLANK(F9),"",1)</f>
        <v>1</v>
      </c>
      <c r="Z9" s="5" t="n">
        <v>1</v>
      </c>
      <c r="AA9" s="5" t="n">
        <v>1</v>
      </c>
      <c r="AB9" s="5" t="n">
        <f aca="false">IF(ISBLANK(H9),"",1)</f>
        <v>1</v>
      </c>
      <c r="AMI9" s="0"/>
      <c r="AMJ9" s="0"/>
    </row>
    <row r="10" s="5" customFormat="true" ht="13.8" hidden="false" customHeight="false" outlineLevel="0" collapsed="false">
      <c r="A10" s="5" t="n">
        <v>330532</v>
      </c>
      <c r="B10" s="5" t="n">
        <v>4</v>
      </c>
      <c r="C10" s="3" t="n">
        <f aca="false">IF(D10&lt;=0.5,2,IF(D10&lt;=0.6,3,IF(D10&lt;=0.7,3.5,IF(D10&lt;=0.8,4,IF(D10&lt;=0.9,4.5,5)))))</f>
        <v>3</v>
      </c>
      <c r="D10" s="6" t="n">
        <f aca="false">(MAX(E10,I10)+MAX(F10,J10)+MAX(G10,K10)+MAX(H10,L10))/4</f>
        <v>0.570820433436533</v>
      </c>
      <c r="E10" s="7" t="n">
        <f aca="false">48/57</f>
        <v>0.842105263157895</v>
      </c>
      <c r="F10" s="7"/>
      <c r="G10" s="7" t="n">
        <v>1</v>
      </c>
      <c r="H10" s="8" t="n">
        <f aca="false">15/34</f>
        <v>0.441176470588235</v>
      </c>
      <c r="I10" s="7"/>
      <c r="J10" s="7"/>
      <c r="K10" s="7"/>
      <c r="L10" s="7"/>
      <c r="M10" s="3" t="n">
        <f aca="false">SUM(N10:AB10)</f>
        <v>10</v>
      </c>
      <c r="N10" s="5" t="n">
        <v>1</v>
      </c>
      <c r="O10" s="5" t="n">
        <v>1</v>
      </c>
      <c r="P10" s="5" t="n">
        <v>1</v>
      </c>
      <c r="S10" s="5" t="n">
        <v>1</v>
      </c>
      <c r="T10" s="5" t="n">
        <v>1</v>
      </c>
      <c r="U10" s="5" t="n">
        <v>1</v>
      </c>
      <c r="V10" s="5" t="n">
        <v>1</v>
      </c>
      <c r="Y10" s="5" t="str">
        <f aca="false">IF(ISBLANK(F10),"",1)</f>
        <v/>
      </c>
      <c r="Z10" s="5" t="n">
        <v>1</v>
      </c>
      <c r="AA10" s="5" t="n">
        <v>1</v>
      </c>
      <c r="AB10" s="5" t="n">
        <f aca="false">IF(ISBLANK(H10),"",1)</f>
        <v>1</v>
      </c>
      <c r="AMI10" s="0"/>
      <c r="AMJ10" s="0"/>
    </row>
    <row r="11" s="5" customFormat="true" ht="13.8" hidden="false" customHeight="false" outlineLevel="0" collapsed="false">
      <c r="A11" s="5" t="n">
        <v>326429</v>
      </c>
      <c r="B11" s="5" t="n">
        <v>3</v>
      </c>
      <c r="C11" s="3" t="n">
        <f aca="false">IF(D11&lt;=0.5,2,IF(D11&lt;=0.6,3,IF(D11&lt;=0.7,3.5,IF(D11&lt;=0.8,4,IF(D11&lt;=0.9,4.5,5)))))</f>
        <v>3</v>
      </c>
      <c r="D11" s="6" t="n">
        <f aca="false">(MAX(E11,I11)+MAX(F11,J11)+MAX(G11,K11)+MAX(H11,L11))/4</f>
        <v>0.546245306633292</v>
      </c>
      <c r="E11" s="7"/>
      <c r="F11" s="7" t="n">
        <f aca="false">12/30</f>
        <v>0.4</v>
      </c>
      <c r="G11" s="7" t="n">
        <v>0.8</v>
      </c>
      <c r="H11" s="8" t="n">
        <f aca="false">6/34</f>
        <v>0.176470588235294</v>
      </c>
      <c r="I11" s="7" t="n">
        <v>0.808510638297872</v>
      </c>
      <c r="J11" s="7"/>
      <c r="K11" s="7"/>
      <c r="L11" s="7"/>
      <c r="M11" s="3" t="n">
        <f aca="false">SUM(N11:AB11)</f>
        <v>13</v>
      </c>
      <c r="N11" s="5" t="n">
        <v>1</v>
      </c>
      <c r="O11" s="5" t="n">
        <v>1</v>
      </c>
      <c r="R11" s="5" t="n">
        <v>1</v>
      </c>
      <c r="S11" s="5" t="n">
        <v>1</v>
      </c>
      <c r="T11" s="5" t="n">
        <v>1</v>
      </c>
      <c r="U11" s="5" t="n">
        <v>1</v>
      </c>
      <c r="V11" s="5" t="n">
        <v>1</v>
      </c>
      <c r="W11" s="5" t="n">
        <v>1</v>
      </c>
      <c r="X11" s="5" t="n">
        <v>1</v>
      </c>
      <c r="Y11" s="5" t="n">
        <f aca="false">IF(ISBLANK(F11),"",1)</f>
        <v>1</v>
      </c>
      <c r="Z11" s="5" t="n">
        <v>1</v>
      </c>
      <c r="AA11" s="5" t="n">
        <v>1</v>
      </c>
      <c r="AB11" s="5" t="n">
        <f aca="false">IF(ISBLANK(H11),"",1)</f>
        <v>1</v>
      </c>
      <c r="AMI11" s="0"/>
      <c r="AMJ11" s="0"/>
    </row>
    <row r="12" s="5" customFormat="true" ht="13.8" hidden="false" customHeight="false" outlineLevel="0" collapsed="false">
      <c r="A12" s="5" t="n">
        <v>326454</v>
      </c>
      <c r="B12" s="5" t="n">
        <v>3</v>
      </c>
      <c r="C12" s="3" t="n">
        <f aca="false">IF(D12&lt;=0.5,2,IF(D12&lt;=0.6,3,IF(D12&lt;=0.7,3.5,IF(D12&lt;=0.8,4,IF(D12&lt;=0.9,4.5,5)))))</f>
        <v>3</v>
      </c>
      <c r="D12" s="6" t="n">
        <f aca="false">(MAX(E12,I12)+MAX(F12,J12)+MAX(G12,K12)+MAX(H12,L12))/4</f>
        <v>0.522322775263952</v>
      </c>
      <c r="E12" s="7" t="n">
        <f aca="false">(9/13+(6+8+4+10)/40)/2</f>
        <v>0.696153846153846</v>
      </c>
      <c r="F12" s="7" t="n">
        <f aca="false">9.5/30</f>
        <v>0.316666666666667</v>
      </c>
      <c r="G12" s="7" t="n">
        <v>0.9</v>
      </c>
      <c r="H12" s="8" t="n">
        <f aca="false">6/34</f>
        <v>0.176470588235294</v>
      </c>
      <c r="I12" s="7"/>
      <c r="J12" s="7"/>
      <c r="K12" s="7"/>
      <c r="L12" s="7"/>
      <c r="M12" s="3" t="n">
        <f aca="false">SUM(N12:AB12)</f>
        <v>14</v>
      </c>
      <c r="N12" s="5" t="n">
        <v>1</v>
      </c>
      <c r="O12" s="5" t="n">
        <v>1</v>
      </c>
      <c r="P12" s="5" t="n">
        <v>1</v>
      </c>
      <c r="Q12" s="5" t="n">
        <v>1</v>
      </c>
      <c r="R12" s="5" t="n">
        <v>1</v>
      </c>
      <c r="S12" s="5" t="n">
        <v>1</v>
      </c>
      <c r="T12" s="5" t="n">
        <v>1</v>
      </c>
      <c r="U12" s="5" t="n">
        <v>1</v>
      </c>
      <c r="V12" s="5" t="n">
        <v>1</v>
      </c>
      <c r="X12" s="5" t="n">
        <v>1</v>
      </c>
      <c r="Y12" s="5" t="n">
        <f aca="false">IF(ISBLANK(F12),"",1)</f>
        <v>1</v>
      </c>
      <c r="Z12" s="5" t="n">
        <v>1</v>
      </c>
      <c r="AA12" s="5" t="n">
        <v>1</v>
      </c>
      <c r="AB12" s="5" t="n">
        <f aca="false">IF(ISBLANK(H12),"",1)</f>
        <v>1</v>
      </c>
      <c r="AMI12" s="0"/>
      <c r="AMJ12" s="0"/>
    </row>
    <row r="13" s="5" customFormat="true" ht="13.8" hidden="false" customHeight="false" outlineLevel="0" collapsed="false">
      <c r="A13" s="5" t="n">
        <v>331015</v>
      </c>
      <c r="B13" s="5" t="n">
        <v>3</v>
      </c>
      <c r="C13" s="3" t="n">
        <f aca="false">IF(D13&lt;=0.5,2,IF(D13&lt;=0.6,3,IF(D13&lt;=0.7,3.5,IF(D13&lt;=0.8,4,IF(D13&lt;=0.9,4.5,5)))))</f>
        <v>3</v>
      </c>
      <c r="D13" s="6" t="n">
        <f aca="false">(MAX(E13,I13)+MAX(F13,J13)+MAX(G13,K13)+MAX(H13,L13))/4</f>
        <v>0.583547471620227</v>
      </c>
      <c r="E13" s="7" t="n">
        <f aca="false">33.5/57</f>
        <v>0.587719298245614</v>
      </c>
      <c r="F13" s="7" t="n">
        <f aca="false">6.5/30</f>
        <v>0.216666666666667</v>
      </c>
      <c r="G13" s="7" t="n">
        <v>0.95</v>
      </c>
      <c r="H13" s="7" t="n">
        <f aca="false">6/34</f>
        <v>0.176470588235294</v>
      </c>
      <c r="I13" s="7"/>
      <c r="J13" s="7" t="n">
        <f aca="false">15.5/25</f>
        <v>0.62</v>
      </c>
      <c r="K13" s="7"/>
      <c r="L13" s="7"/>
      <c r="M13" s="3" t="n">
        <f aca="false">SUM(N13:AB13)</f>
        <v>14</v>
      </c>
      <c r="N13" s="5" t="n">
        <v>1</v>
      </c>
      <c r="O13" s="5" t="n">
        <v>1</v>
      </c>
      <c r="P13" s="5" t="n">
        <v>1</v>
      </c>
      <c r="Q13" s="5" t="n">
        <v>1</v>
      </c>
      <c r="R13" s="5" t="n">
        <v>1</v>
      </c>
      <c r="S13" s="5" t="n">
        <v>1</v>
      </c>
      <c r="U13" s="5" t="n">
        <v>1</v>
      </c>
      <c r="V13" s="5" t="n">
        <v>1</v>
      </c>
      <c r="W13" s="5" t="n">
        <v>1</v>
      </c>
      <c r="X13" s="5" t="n">
        <v>1</v>
      </c>
      <c r="Y13" s="5" t="n">
        <f aca="false">IF(ISBLANK(F13),"",1)</f>
        <v>1</v>
      </c>
      <c r="Z13" s="5" t="n">
        <v>1</v>
      </c>
      <c r="AA13" s="5" t="n">
        <v>1</v>
      </c>
      <c r="AB13" s="5" t="n">
        <f aca="false">IF(ISBLANK(H13),"",1)</f>
        <v>1</v>
      </c>
      <c r="AMI13" s="0"/>
      <c r="AMJ13" s="0"/>
    </row>
    <row r="14" s="9" customFormat="true" ht="13.8" hidden="false" customHeight="false" outlineLevel="0" collapsed="false">
      <c r="A14" s="3" t="n">
        <v>331144</v>
      </c>
      <c r="B14" s="3" t="n">
        <v>1</v>
      </c>
      <c r="C14" s="3" t="n">
        <f aca="false">IF(D14&lt;=0.5,2,IF(D14&lt;=0.6,3,IF(D14&lt;=0.7,3.5,IF(D14&lt;=0.8,4,IF(D14&lt;=0.9,4.5,5)))))</f>
        <v>3</v>
      </c>
      <c r="D14" s="6" t="n">
        <f aca="false">(MAX(E14,I14)+MAX(F14,J14)+MAX(G14,K14)+MAX(H14,L14))/4</f>
        <v>0.531909184726522</v>
      </c>
      <c r="E14" s="10" t="n">
        <f aca="false">40/57</f>
        <v>0.701754385964912</v>
      </c>
      <c r="F14" s="7" t="n">
        <f aca="false">9/30</f>
        <v>0.3</v>
      </c>
      <c r="G14" s="7" t="n">
        <v>0.7</v>
      </c>
      <c r="H14" s="7" t="n">
        <f aca="false">7/34</f>
        <v>0.205882352941176</v>
      </c>
      <c r="I14" s="10"/>
      <c r="J14" s="10" t="n">
        <f aca="false">13/25</f>
        <v>0.52</v>
      </c>
      <c r="K14" s="10"/>
      <c r="L14" s="10"/>
      <c r="M14" s="3" t="n">
        <f aca="false">SUM(N14:AB14)</f>
        <v>12</v>
      </c>
      <c r="N14" s="5" t="n">
        <v>1</v>
      </c>
      <c r="O14" s="5" t="n">
        <v>1</v>
      </c>
      <c r="P14" s="5" t="n">
        <v>1</v>
      </c>
      <c r="Q14" s="5"/>
      <c r="R14" s="5"/>
      <c r="S14" s="5"/>
      <c r="T14" s="5" t="n">
        <v>1</v>
      </c>
      <c r="U14" s="5" t="n">
        <v>1</v>
      </c>
      <c r="V14" s="5" t="n">
        <v>1</v>
      </c>
      <c r="W14" s="5" t="n">
        <v>1</v>
      </c>
      <c r="X14" s="5" t="n">
        <v>1</v>
      </c>
      <c r="Y14" s="5" t="n">
        <f aca="false">IF(ISBLANK(F14),"",1)</f>
        <v>1</v>
      </c>
      <c r="Z14" s="5" t="n">
        <v>1</v>
      </c>
      <c r="AA14" s="5" t="n">
        <v>1</v>
      </c>
      <c r="AB14" s="5" t="n">
        <f aca="false">IF(ISBLANK(H14),"",1)</f>
        <v>1</v>
      </c>
      <c r="AMI14" s="0"/>
      <c r="AMJ14" s="0"/>
    </row>
    <row r="15" s="5" customFormat="true" ht="13.8" hidden="false" customHeight="false" outlineLevel="0" collapsed="false">
      <c r="A15" s="5" t="n">
        <v>321227</v>
      </c>
      <c r="B15" s="5" t="n">
        <v>3</v>
      </c>
      <c r="C15" s="3" t="n">
        <f aca="false">IF(D15&lt;=0.5,2,IF(D15&lt;=0.6,3,IF(D15&lt;=0.7,3.5,IF(D15&lt;=0.8,4,IF(D15&lt;=0.9,4.5,5)))))</f>
        <v>3</v>
      </c>
      <c r="D15" s="6" t="n">
        <f aca="false">(MAX(E15,I15)+MAX(F15,J15)+MAX(G15,K15)+MAX(H15,L15))/4</f>
        <v>0.503854489164087</v>
      </c>
      <c r="E15" s="7" t="n">
        <f aca="false">33/57</f>
        <v>0.578947368421053</v>
      </c>
      <c r="F15" s="7" t="n">
        <f aca="false">1/30</f>
        <v>0.0333333333333333</v>
      </c>
      <c r="G15" s="7" t="n">
        <v>0.9</v>
      </c>
      <c r="H15" s="8" t="n">
        <f aca="false">6/34</f>
        <v>0.176470588235294</v>
      </c>
      <c r="I15" s="7"/>
      <c r="J15" s="7" t="n">
        <f aca="false">9/25</f>
        <v>0.36</v>
      </c>
      <c r="K15" s="7"/>
      <c r="L15" s="7"/>
      <c r="M15" s="3" t="n">
        <f aca="false">SUM(N15:AB15)</f>
        <v>11</v>
      </c>
      <c r="N15" s="5" t="n">
        <v>1</v>
      </c>
      <c r="O15" s="5" t="n">
        <v>1</v>
      </c>
      <c r="P15" s="5" t="n">
        <v>1</v>
      </c>
      <c r="R15" s="5" t="n">
        <v>1</v>
      </c>
      <c r="S15" s="5" t="n">
        <v>1</v>
      </c>
      <c r="U15" s="5" t="n">
        <v>1</v>
      </c>
      <c r="V15" s="5" t="n">
        <v>1</v>
      </c>
      <c r="Y15" s="5" t="n">
        <f aca="false">IF(ISBLANK(F15),"",1)</f>
        <v>1</v>
      </c>
      <c r="Z15" s="5" t="n">
        <v>1</v>
      </c>
      <c r="AA15" s="5" t="n">
        <v>1</v>
      </c>
      <c r="AB15" s="5" t="n">
        <f aca="false">IF(ISBLANK(H15),"",1)</f>
        <v>1</v>
      </c>
      <c r="AMI15" s="0"/>
      <c r="AMJ15" s="0"/>
    </row>
    <row r="16" s="5" customFormat="true" ht="13.8" hidden="false" customHeight="false" outlineLevel="0" collapsed="false">
      <c r="A16" s="5" t="n">
        <v>330883</v>
      </c>
      <c r="B16" s="5" t="n">
        <v>3</v>
      </c>
      <c r="C16" s="3" t="n">
        <f aca="false">IF(D16&lt;=0.5,2,IF(D16&lt;=0.6,3,IF(D16&lt;=0.7,3.5,IF(D16&lt;=0.8,4,IF(D16&lt;=0.9,4.5,5)))))</f>
        <v>3</v>
      </c>
      <c r="D16" s="6" t="n">
        <f aca="false">(MAX(E16,I16)+MAX(F16,J16)+MAX(G16,K16)+MAX(H16,L16))/4</f>
        <v>0.537196356275304</v>
      </c>
      <c r="E16" s="7" t="n">
        <f aca="false">22/57</f>
        <v>0.385964912280702</v>
      </c>
      <c r="F16" s="7" t="n">
        <f aca="false">11/30</f>
        <v>0.366666666666667</v>
      </c>
      <c r="G16" s="7" t="n">
        <v>0</v>
      </c>
      <c r="H16" s="7" t="n">
        <f aca="false">2/34</f>
        <v>0.0588235294117647</v>
      </c>
      <c r="I16" s="7"/>
      <c r="J16" s="7"/>
      <c r="K16" s="7" t="n">
        <v>0.8</v>
      </c>
      <c r="L16" s="8" t="n">
        <f aca="false">15.5/26</f>
        <v>0.596153846153846</v>
      </c>
      <c r="M16" s="3" t="n">
        <f aca="false">SUM(N16:AB16)</f>
        <v>12</v>
      </c>
      <c r="N16" s="5" t="n">
        <v>1</v>
      </c>
      <c r="O16" s="5" t="n">
        <v>1</v>
      </c>
      <c r="P16" s="5" t="n">
        <v>1</v>
      </c>
      <c r="R16" s="5" t="n">
        <v>1</v>
      </c>
      <c r="S16" s="5" t="n">
        <v>1</v>
      </c>
      <c r="T16" s="5" t="n">
        <v>1</v>
      </c>
      <c r="U16" s="5" t="n">
        <v>1</v>
      </c>
      <c r="V16" s="5" t="n">
        <v>1</v>
      </c>
      <c r="W16" s="5" t="n">
        <v>1</v>
      </c>
      <c r="Y16" s="5" t="n">
        <f aca="false">IF(ISBLANK(F16),"",1)</f>
        <v>1</v>
      </c>
      <c r="Z16" s="5" t="n">
        <v>1</v>
      </c>
      <c r="AB16" s="5" t="n">
        <f aca="false">IF(ISBLANK(H16),"",1)</f>
        <v>1</v>
      </c>
      <c r="AMI16" s="0"/>
      <c r="AMJ16" s="0"/>
    </row>
    <row r="17" s="5" customFormat="true" ht="13.8" hidden="true" customHeight="false" outlineLevel="0" collapsed="false">
      <c r="A17" s="9" t="n">
        <v>330687</v>
      </c>
      <c r="B17" s="9" t="n">
        <v>4</v>
      </c>
      <c r="C17" s="11" t="n">
        <f aca="false">IF(D17&lt;=0.5,2,IF(D17&lt;=0.6,3,IF(D17&lt;=0.7,3.5,IF(D17&lt;=0.8,4,IF(D17&lt;=0.9,4.5,5)))))</f>
        <v>2</v>
      </c>
      <c r="D17" s="12" t="n">
        <f aca="false">(MAX(E17,I17)+MAX(F17,J17)+MAX(G17,K17)+MAX(H17,L17))/4</f>
        <v>0.149122807017544</v>
      </c>
      <c r="E17" s="13" t="n">
        <f aca="false">34/57</f>
        <v>0.596491228070175</v>
      </c>
      <c r="F17" s="13"/>
      <c r="G17" s="13"/>
      <c r="H17" s="13"/>
      <c r="I17" s="13"/>
      <c r="J17" s="13"/>
      <c r="K17" s="13"/>
      <c r="L17" s="13"/>
      <c r="M17" s="11" t="n">
        <f aca="false">SUM(N17:AB17)</f>
        <v>6</v>
      </c>
      <c r="N17" s="9" t="n">
        <v>1</v>
      </c>
      <c r="O17" s="9" t="n">
        <v>1</v>
      </c>
      <c r="P17" s="9" t="n">
        <v>1</v>
      </c>
      <c r="Q17" s="9"/>
      <c r="R17" s="9" t="n">
        <v>1</v>
      </c>
      <c r="S17" s="9" t="n">
        <v>1</v>
      </c>
      <c r="T17" s="9" t="n">
        <v>1</v>
      </c>
      <c r="U17" s="9"/>
      <c r="V17" s="9"/>
      <c r="W17" s="9"/>
      <c r="X17" s="9"/>
      <c r="Y17" s="9" t="str">
        <f aca="false">IF(ISBLANK(F17),"",1)</f>
        <v/>
      </c>
      <c r="Z17" s="9"/>
      <c r="AA17" s="9"/>
      <c r="AB17" s="9" t="str">
        <f aca="false">IF(ISBLANK(H17),"",1)</f>
        <v/>
      </c>
      <c r="AMI17" s="0"/>
      <c r="AMJ17" s="0"/>
    </row>
    <row r="18" s="5" customFormat="true" ht="13.8" hidden="false" customHeight="false" outlineLevel="0" collapsed="false">
      <c r="A18" s="3" t="n">
        <v>331227</v>
      </c>
      <c r="B18" s="3" t="n">
        <v>1</v>
      </c>
      <c r="C18" s="3" t="n">
        <f aca="false">IF(D18&lt;=0.5,2,IF(D18&lt;=0.6,3,IF(D18&lt;=0.7,3.5,IF(D18&lt;=0.8,4,IF(D18&lt;=0.9,4.5,5)))))</f>
        <v>2</v>
      </c>
      <c r="D18" s="6" t="n">
        <f aca="false">(MAX(E18,I18)+MAX(F18,J18)+MAX(G18,K18)+MAX(H18,L18))/4</f>
        <v>0.208823529411765</v>
      </c>
      <c r="E18" s="7" t="n">
        <f aca="false">0/57</f>
        <v>0</v>
      </c>
      <c r="F18" s="7" t="n">
        <f aca="false">3.5/30</f>
        <v>0.116666666666667</v>
      </c>
      <c r="G18" s="7"/>
      <c r="H18" s="7" t="n">
        <f aca="false">8/34</f>
        <v>0.235294117647059</v>
      </c>
      <c r="I18" s="7"/>
      <c r="J18" s="7" t="n">
        <f aca="false">15/25</f>
        <v>0.6</v>
      </c>
      <c r="K18" s="7"/>
      <c r="L18" s="7"/>
      <c r="M18" s="3" t="n">
        <f aca="false">SUM(N18:AB18)</f>
        <v>12</v>
      </c>
      <c r="N18" s="5" t="n">
        <v>1</v>
      </c>
      <c r="O18" s="5" t="n">
        <v>1</v>
      </c>
      <c r="P18" s="5" t="n">
        <v>1</v>
      </c>
      <c r="R18" s="5" t="n">
        <v>1</v>
      </c>
      <c r="S18" s="5" t="n">
        <v>1</v>
      </c>
      <c r="T18" s="5" t="n">
        <v>1</v>
      </c>
      <c r="U18" s="5" t="n">
        <v>1</v>
      </c>
      <c r="V18" s="5" t="n">
        <v>1</v>
      </c>
      <c r="Y18" s="5" t="n">
        <f aca="false">IF(ISBLANK(F18),"",1)</f>
        <v>1</v>
      </c>
      <c r="Z18" s="5" t="n">
        <v>1</v>
      </c>
      <c r="AA18" s="5" t="n">
        <v>1</v>
      </c>
      <c r="AB18" s="5" t="n">
        <f aca="false">IF(ISBLANK(H18),"",1)</f>
        <v>1</v>
      </c>
      <c r="AMI18" s="0"/>
      <c r="AMJ18" s="0"/>
    </row>
    <row r="19" s="5" customFormat="true" ht="13.8" hidden="true" customHeight="false" outlineLevel="0" collapsed="false">
      <c r="A19" s="9" t="n">
        <v>325819</v>
      </c>
      <c r="B19" s="9" t="n">
        <v>3</v>
      </c>
      <c r="C19" s="11" t="n">
        <f aca="false">IF(D19&lt;=0.5,2,IF(D19&lt;=0.6,3,IF(D19&lt;=0.7,3.5,IF(D19&lt;=0.8,4,IF(D19&lt;=0.9,4.5,5)))))</f>
        <v>2</v>
      </c>
      <c r="D19" s="12" t="n">
        <f aca="false">(MAX(E19,I19)+MAX(F19,J19)+MAX(G19,K19)+MAX(H19,L19))/4</f>
        <v>0</v>
      </c>
      <c r="E19" s="14"/>
      <c r="F19" s="13"/>
      <c r="G19" s="13"/>
      <c r="H19" s="13"/>
      <c r="I19" s="14"/>
      <c r="J19" s="14"/>
      <c r="K19" s="14"/>
      <c r="L19" s="14"/>
      <c r="M19" s="11" t="n">
        <f aca="false">SUM(N19:AB19)</f>
        <v>1</v>
      </c>
      <c r="N19" s="9" t="n">
        <v>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 t="str">
        <f aca="false">IF(ISBLANK(F19),"",1)</f>
        <v/>
      </c>
      <c r="Z19" s="9"/>
      <c r="AA19" s="9"/>
      <c r="AB19" s="9" t="str">
        <f aca="false">IF(ISBLANK(H19),"",1)</f>
        <v/>
      </c>
      <c r="AMI19" s="0"/>
      <c r="AMJ19" s="0"/>
    </row>
    <row r="20" s="9" customFormat="true" ht="13.8" hidden="true" customHeight="false" outlineLevel="0" collapsed="false">
      <c r="A20" s="9" t="n">
        <v>319913</v>
      </c>
      <c r="B20" s="9" t="n">
        <v>3</v>
      </c>
      <c r="C20" s="11" t="n">
        <f aca="false">IF(D20&lt;=0.5,2,IF(D20&lt;=0.6,3,IF(D20&lt;=0.7,3.5,IF(D20&lt;=0.8,4,IF(D20&lt;=0.9,4.5,5)))))</f>
        <v>2</v>
      </c>
      <c r="D20" s="12" t="n">
        <f aca="false">(MAX(E20,I20)+MAX(F20,J20)+MAX(G20,K20)+MAX(H20,L20))/4</f>
        <v>0</v>
      </c>
      <c r="E20" s="13"/>
      <c r="F20" s="13"/>
      <c r="G20" s="13"/>
      <c r="H20" s="13"/>
      <c r="I20" s="13"/>
      <c r="J20" s="13"/>
      <c r="K20" s="13"/>
      <c r="L20" s="13"/>
      <c r="M20" s="11" t="n">
        <f aca="false">SUM(N20:AB20)</f>
        <v>0</v>
      </c>
      <c r="Y20" s="9" t="str">
        <f aca="false">IF(ISBLANK(F20),"",1)</f>
        <v/>
      </c>
      <c r="AB20" s="9" t="str">
        <f aca="false">IF(ISBLANK(H20),"",1)</f>
        <v/>
      </c>
      <c r="AMI20" s="0"/>
      <c r="AMJ20" s="0"/>
    </row>
    <row r="21" s="9" customFormat="true" ht="13.8" hidden="true" customHeight="false" outlineLevel="0" collapsed="false">
      <c r="A21" s="9" t="n">
        <v>331012</v>
      </c>
      <c r="B21" s="9" t="n">
        <v>3</v>
      </c>
      <c r="C21" s="11" t="n">
        <f aca="false">IF(D21&lt;=0.5,2,IF(D21&lt;=0.6,3,IF(D21&lt;=0.7,3.5,IF(D21&lt;=0.8,4,IF(D21&lt;=0.9,4.5,5)))))</f>
        <v>2</v>
      </c>
      <c r="D21" s="12" t="n">
        <f aca="false">(MAX(E21,I21)+MAX(F21,J21)+MAX(G21,K21)+MAX(H21,L21))/4</f>
        <v>0</v>
      </c>
      <c r="E21" s="13"/>
      <c r="F21" s="13"/>
      <c r="G21" s="13"/>
      <c r="H21" s="13"/>
      <c r="I21" s="13"/>
      <c r="J21" s="13"/>
      <c r="K21" s="13"/>
      <c r="L21" s="13"/>
      <c r="M21" s="11" t="n">
        <f aca="false">SUM(N21:AB21)</f>
        <v>0</v>
      </c>
      <c r="Y21" s="9" t="str">
        <f aca="false">IF(ISBLANK(F21),"",1)</f>
        <v/>
      </c>
      <c r="AB21" s="9" t="str">
        <f aca="false">IF(ISBLANK(H21),"",1)</f>
        <v/>
      </c>
      <c r="AMI21" s="0"/>
      <c r="AMJ21" s="0"/>
    </row>
    <row r="22" s="5" customFormat="true" ht="13.8" hidden="true" customHeight="false" outlineLevel="0" collapsed="false">
      <c r="A22" s="9" t="n">
        <v>326277</v>
      </c>
      <c r="B22" s="9" t="n">
        <v>4</v>
      </c>
      <c r="C22" s="11" t="n">
        <f aca="false">IF(D22&lt;=0.5,2,IF(D22&lt;=0.6,3,IF(D22&lt;=0.7,3.5,IF(D22&lt;=0.8,4,IF(D22&lt;=0.9,4.5,5)))))</f>
        <v>2</v>
      </c>
      <c r="D22" s="12" t="n">
        <f aca="false">(MAX(E22,I22)+MAX(F22,J22)+MAX(G22,K22)+MAX(H22,L22))/4</f>
        <v>0</v>
      </c>
      <c r="E22" s="13"/>
      <c r="F22" s="13"/>
      <c r="G22" s="13"/>
      <c r="H22" s="13"/>
      <c r="I22" s="13"/>
      <c r="J22" s="13"/>
      <c r="K22" s="13"/>
      <c r="L22" s="13"/>
      <c r="M22" s="11" t="n">
        <f aca="false">SUM(N22:AB22)</f>
        <v>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 t="str">
        <f aca="false">IF(ISBLANK(F22),"",1)</f>
        <v/>
      </c>
      <c r="Z22" s="9"/>
      <c r="AA22" s="9"/>
      <c r="AB22" s="9" t="str">
        <f aca="false">IF(ISBLANK(H22),"",1)</f>
        <v/>
      </c>
      <c r="AMI22" s="0"/>
      <c r="AMJ22" s="0"/>
    </row>
    <row r="23" customFormat="false" ht="13.8" hidden="false" customHeight="false" outlineLevel="0" collapsed="false">
      <c r="A23" s="15"/>
      <c r="B23" s="15"/>
      <c r="C23" s="15"/>
      <c r="D23" s="15"/>
      <c r="E23" s="15"/>
      <c r="F23" s="15"/>
      <c r="N23" s="0" t="n">
        <f aca="false">SUM(N7:N22)</f>
        <v>13</v>
      </c>
      <c r="O23" s="0" t="n">
        <f aca="false">SUM(O7:O22)</f>
        <v>12</v>
      </c>
      <c r="P23" s="0" t="n">
        <f aca="false">SUM(P7:P22)</f>
        <v>11</v>
      </c>
      <c r="Q23" s="0" t="n">
        <f aca="false">SUM(Q7:Q22)</f>
        <v>5</v>
      </c>
      <c r="R23" s="0" t="n">
        <f aca="false">SUM(R7:R22)</f>
        <v>10</v>
      </c>
      <c r="S23" s="0" t="n">
        <f aca="false">SUM(S7:S22)</f>
        <v>11</v>
      </c>
      <c r="T23" s="0" t="n">
        <f aca="false">SUM(T7:T22)</f>
        <v>9</v>
      </c>
      <c r="U23" s="0" t="n">
        <f aca="false">SUM(U7:U22)</f>
        <v>11</v>
      </c>
      <c r="V23" s="0" t="n">
        <f aca="false">SUM(V7:V22)</f>
        <v>10</v>
      </c>
      <c r="W23" s="0" t="n">
        <f aca="false">SUM(W7:W22)</f>
        <v>6</v>
      </c>
      <c r="X23" s="0" t="n">
        <f aca="false">SUM(X7:X22)</f>
        <v>7</v>
      </c>
      <c r="Y23" s="0" t="n">
        <f aca="false">SUM(Y7:Y22)</f>
        <v>10</v>
      </c>
      <c r="Z23" s="0" t="n">
        <f aca="false">SUM(Z7:Z22)</f>
        <v>9</v>
      </c>
      <c r="AA23" s="0" t="n">
        <f aca="false">SUM(AA7:AA22)</f>
        <v>10</v>
      </c>
      <c r="AB23" s="0" t="n">
        <f aca="false">SUM(AB7:AB22)</f>
        <v>11</v>
      </c>
    </row>
    <row r="24" customFormat="false" ht="14.4" hidden="false" customHeight="false" outlineLevel="0" collapsed="false">
      <c r="A24" s="15"/>
      <c r="B24" s="15"/>
      <c r="C24" s="15"/>
      <c r="D24" s="15"/>
      <c r="E24" s="15"/>
      <c r="F24" s="15"/>
      <c r="G24" s="15"/>
    </row>
    <row r="25" customFormat="false" ht="14.4" hidden="false" customHeight="false" outlineLevel="0" collapsed="false">
      <c r="A25" s="15"/>
      <c r="B25" s="15"/>
      <c r="C25" s="15"/>
      <c r="D25" s="15"/>
      <c r="E25" s="15"/>
      <c r="F25" s="15"/>
      <c r="G25" s="15"/>
    </row>
    <row r="26" customFormat="false" ht="14.4" hidden="false" customHeight="false" outlineLevel="0" collapsed="false">
      <c r="A26" s="15"/>
      <c r="B26" s="15"/>
      <c r="C26" s="15"/>
      <c r="D26" s="15"/>
      <c r="E26" s="15"/>
      <c r="F26" s="15"/>
      <c r="G26" s="15"/>
    </row>
    <row r="27" customFormat="false" ht="14.4" hidden="false" customHeight="false" outlineLevel="0" collapsed="false">
      <c r="A27" s="15"/>
      <c r="B27" s="15"/>
      <c r="C27" s="15"/>
      <c r="D27" s="15"/>
      <c r="E27" s="15"/>
      <c r="F27" s="15"/>
      <c r="G27" s="15"/>
    </row>
    <row r="28" customFormat="false" ht="14.4" hidden="false" customHeight="false" outlineLevel="0" collapsed="false">
      <c r="A28" s="15"/>
      <c r="B28" s="15"/>
      <c r="C28" s="15"/>
      <c r="D28" s="15"/>
      <c r="E28" s="15"/>
      <c r="F28" s="15"/>
      <c r="G28" s="15"/>
    </row>
    <row r="29" customFormat="false" ht="14.4" hidden="false" customHeight="false" outlineLevel="0" collapsed="false">
      <c r="A29" s="15"/>
      <c r="B29" s="15"/>
      <c r="C29" s="15"/>
      <c r="D29" s="15"/>
      <c r="E29" s="15"/>
      <c r="F29" s="15"/>
      <c r="G29" s="1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2018-09-29T09:05:53Z</dcterms:created>
  <dc:creator>Anna</dc:creator>
  <dc:description/>
  <dc:language>pl-PL</dc:language>
  <cp:lastModifiedBy/>
  <dcterms:modified xsi:type="dcterms:W3CDTF">2019-03-07T20:09:01Z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